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80" windowWidth="19440" windowHeight="7965"/>
  </bookViews>
  <sheets>
    <sheet name="工作表1" sheetId="1" r:id="rId1"/>
    <sheet name="工作表2" sheetId="2" r:id="rId2"/>
    <sheet name="工作表3" sheetId="3" r:id="rId3"/>
  </sheets>
  <calcPr calcId="125725"/>
</workbook>
</file>

<file path=xl/calcChain.xml><?xml version="1.0" encoding="utf-8"?>
<calcChain xmlns="http://schemas.openxmlformats.org/spreadsheetml/2006/main">
  <c r="K26" i="1"/>
  <c r="G2"/>
  <c r="C15"/>
  <c r="B15"/>
  <c r="C4"/>
  <c r="B4"/>
  <c r="C17" l="1"/>
  <c r="C18"/>
  <c r="C19"/>
  <c r="C20"/>
  <c r="C21"/>
  <c r="C16"/>
  <c r="B17"/>
  <c r="B18"/>
  <c r="B19"/>
  <c r="B20"/>
  <c r="B21"/>
  <c r="B16"/>
  <c r="C6"/>
  <c r="C7"/>
  <c r="C8"/>
  <c r="C9"/>
  <c r="C10"/>
  <c r="C5"/>
  <c r="B6"/>
  <c r="B7"/>
  <c r="B8"/>
  <c r="B9"/>
  <c r="B10"/>
  <c r="B5"/>
  <c r="C14" l="1"/>
  <c r="B14"/>
  <c r="C3"/>
  <c r="B3"/>
  <c r="B28" l="1"/>
  <c r="B29"/>
  <c r="B30"/>
  <c r="B31"/>
  <c r="B32"/>
  <c r="B27"/>
  <c r="C22" l="1"/>
  <c r="H22" s="1"/>
  <c r="B22"/>
  <c r="G22" s="1"/>
  <c r="C11"/>
  <c r="H11" s="1"/>
  <c r="B11"/>
  <c r="G11" s="1"/>
  <c r="H21"/>
  <c r="H20"/>
  <c r="H19"/>
  <c r="H18"/>
  <c r="H17"/>
  <c r="H16"/>
  <c r="H15"/>
  <c r="H14"/>
  <c r="C13"/>
  <c r="H13" s="1"/>
  <c r="G17"/>
  <c r="G18"/>
  <c r="G19"/>
  <c r="G20"/>
  <c r="G21"/>
  <c r="G16"/>
  <c r="G15"/>
  <c r="G14"/>
  <c r="B13"/>
  <c r="H3"/>
  <c r="G3"/>
  <c r="H6"/>
  <c r="H7"/>
  <c r="H8"/>
  <c r="H9"/>
  <c r="H10"/>
  <c r="H5"/>
  <c r="C2"/>
  <c r="H2" s="1"/>
  <c r="G10"/>
  <c r="G6"/>
  <c r="G5"/>
  <c r="B2"/>
  <c r="G13" l="1"/>
  <c r="H4"/>
  <c r="H12" s="1"/>
  <c r="G8"/>
  <c r="G4"/>
  <c r="G7"/>
  <c r="G9"/>
  <c r="F21" l="1"/>
  <c r="F17"/>
  <c r="F10"/>
  <c r="F6"/>
  <c r="F11"/>
  <c r="F7"/>
  <c r="F22"/>
  <c r="F15"/>
  <c r="F13"/>
  <c r="F8"/>
  <c r="F4"/>
  <c r="F2"/>
  <c r="F20"/>
  <c r="F16"/>
  <c r="F9"/>
  <c r="F5"/>
  <c r="F3"/>
  <c r="F14"/>
  <c r="F19"/>
  <c r="F18"/>
  <c r="G23"/>
  <c r="G12"/>
  <c r="H23"/>
  <c r="E9" l="1"/>
  <c r="I9" s="1"/>
  <c r="E10"/>
  <c r="I10" s="1"/>
  <c r="E6"/>
  <c r="I6" s="1"/>
  <c r="E7"/>
  <c r="I7" s="1"/>
  <c r="E8"/>
  <c r="I8" s="1"/>
  <c r="E5"/>
  <c r="I5" s="1"/>
  <c r="E17"/>
  <c r="I17" s="1"/>
  <c r="E2"/>
  <c r="I2" s="1"/>
  <c r="E22"/>
  <c r="I22" s="1"/>
  <c r="E18"/>
  <c r="I18" s="1"/>
  <c r="E11"/>
  <c r="I11" s="1"/>
  <c r="E19"/>
  <c r="I19" s="1"/>
  <c r="E15"/>
  <c r="I15" s="1"/>
  <c r="E4"/>
  <c r="I4" s="1"/>
  <c r="E3"/>
  <c r="I3" s="1"/>
  <c r="E14"/>
  <c r="I14" s="1"/>
  <c r="E16"/>
  <c r="I16" s="1"/>
  <c r="E21"/>
  <c r="I21" s="1"/>
  <c r="E20"/>
  <c r="I20" s="1"/>
  <c r="E13"/>
  <c r="I13" s="1"/>
</calcChain>
</file>

<file path=xl/comments1.xml><?xml version="1.0" encoding="utf-8"?>
<comments xmlns="http://schemas.openxmlformats.org/spreadsheetml/2006/main">
  <authors>
    <author>Robin Chang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Robin Chang: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第一行放網址</t>
        </r>
      </text>
    </comment>
  </commentList>
</comments>
</file>

<file path=xl/sharedStrings.xml><?xml version="1.0" encoding="utf-8"?>
<sst xmlns="http://schemas.openxmlformats.org/spreadsheetml/2006/main" count="107" uniqueCount="63">
  <si>
    <t>_x001B_[m_x001B_[30;43m</t>
  </si>
  <si>
    <t>_x001B_[m</t>
  </si>
  <si>
    <t>_x001B_[m_x001B_[35;43m</t>
  </si>
  <si>
    <t>_x001B_[m_x001B_[31;43m</t>
  </si>
  <si>
    <t>_x001B_[m_x001B_[34;47m</t>
  </si>
  <si>
    <t>_x001B_[m_x001B_[1;35m</t>
    <phoneticPr fontId="1" type="noConversion"/>
  </si>
  <si>
    <t>_x001B_[m</t>
    <phoneticPr fontId="1" type="noConversion"/>
  </si>
  <si>
    <t>字數檢測(&gt;79)</t>
    <phoneticPr fontId="1" type="noConversion"/>
  </si>
  <si>
    <t>2人份</t>
  </si>
  <si>
    <t>5折</t>
  </si>
  <si>
    <t>1~2人份</t>
  </si>
  <si>
    <t>_x001B_[m</t>
    <phoneticPr fontId="1" type="noConversion"/>
  </si>
  <si>
    <t>4人份</t>
  </si>
  <si>
    <t>大紅庄甜品舖</t>
  </si>
  <si>
    <t>夏季清涼甜品</t>
  </si>
  <si>
    <t>原價:180 元</t>
  </si>
  <si>
    <t>5.0折</t>
  </si>
  <si>
    <t>特價: 90元</t>
  </si>
  <si>
    <t>限時倒數 22時42分1秒</t>
  </si>
  <si>
    <t>六選四：綜合水果杏仁酪、原味鮮奶酪</t>
  </si>
  <si>
    <t>http://bit.ly/pLCnre</t>
  </si>
  <si>
    <t>巧造燒肉居酒屋</t>
  </si>
  <si>
    <t>400元 抵用券</t>
  </si>
  <si>
    <t>原價:400元</t>
  </si>
  <si>
    <t>特價: 199元</t>
  </si>
  <si>
    <t>限時倒數 94時39分56秒</t>
  </si>
  <si>
    <t>199元享用原價400元的金額</t>
  </si>
  <si>
    <t>推薦：牛五花、松板豬、翼板肩胛肉</t>
  </si>
  <si>
    <t>http://bit.ly/nZlVSJ</t>
  </si>
  <si>
    <t>原價:540元</t>
  </si>
  <si>
    <t>9人份</t>
  </si>
  <si>
    <t>特價: 270元</t>
  </si>
  <si>
    <t>中秋雪餅禮盒一盒</t>
  </si>
  <si>
    <t>二選一：乳酪、芋頭</t>
  </si>
  <si>
    <t>* 一盒九入</t>
  </si>
  <si>
    <t>* 純手工古早味，不添加任何色素與防腐劑</t>
  </si>
  <si>
    <t>鼎軒蛋糕</t>
  </si>
  <si>
    <t>中秋雪餅禮盒</t>
  </si>
  <si>
    <t>限時倒數 69時39分18秒</t>
  </si>
  <si>
    <t>http://bit.ly/nikeaX</t>
  </si>
  <si>
    <t>WING MAN</t>
  </si>
  <si>
    <t>起司漢堡 + 雞翅雙人套餐</t>
  </si>
  <si>
    <t>原價:430元</t>
  </si>
  <si>
    <t>特價: 215元</t>
  </si>
  <si>
    <t>限時倒數 19時35分24秒</t>
  </si>
  <si>
    <t>mini美味起司漢堡二入(附現炸薯條)</t>
  </si>
  <si>
    <t>http://bit.ly/r7NBdO</t>
  </si>
  <si>
    <t>*純粹天然古早味</t>
  </si>
  <si>
    <t>六選一：辣味雞翅、照燒味雞翅</t>
    <phoneticPr fontId="1" type="noConversion"/>
  </si>
  <si>
    <t xml:space="preserve">        檸檬黑胡椒雞翅、烤肉醬雞翅</t>
    <phoneticPr fontId="1" type="noConversion"/>
  </si>
  <si>
    <t xml:space="preserve">        大蒜起司雞翅、草他馬雞翅(六隻)</t>
    <phoneticPr fontId="1" type="noConversion"/>
  </si>
  <si>
    <t>六選二：紅茶、可樂、雪碧</t>
    <phoneticPr fontId="1" type="noConversion"/>
  </si>
  <si>
    <t xml:space="preserve">        綠茶、芬達、檸檬紅茶</t>
    <phoneticPr fontId="1" type="noConversion"/>
  </si>
  <si>
    <t xml:space="preserve">        芒果鮮奶酪、芋頭鮮奶酪</t>
    <phoneticPr fontId="1" type="noConversion"/>
  </si>
  <si>
    <t xml:space="preserve">        紅豆牛奶冰、綠豆牛奶冰</t>
    <phoneticPr fontId="1" type="noConversion"/>
  </si>
  <si>
    <t xml:space="preserve">      骰子牛肉、四式串燒盛合</t>
    <phoneticPr fontId="1" type="noConversion"/>
  </si>
  <si>
    <t xml:space="preserve">      牛肉盛合、豬肉盛合、烤飯團</t>
    <phoneticPr fontId="1" type="noConversion"/>
  </si>
  <si>
    <t>橘色區域全部複製起來貼上到BBS的內文</t>
    <phoneticPr fontId="1" type="noConversion"/>
  </si>
  <si>
    <t>請將網頁產品內容複製，用選擇性貼上文字到由手邊的區域</t>
    <phoneticPr fontId="1" type="noConversion"/>
  </si>
  <si>
    <t>紅線(含)以下內容不會出現，請上移</t>
    <phoneticPr fontId="1" type="noConversion"/>
  </si>
  <si>
    <t>字數超過會斷行請留意 必要時刪減內容</t>
    <phoneticPr fontId="1" type="noConversion"/>
  </si>
  <si>
    <t>裡面都是公式，如無必要勿動</t>
    <phoneticPr fontId="1" type="noConversion"/>
  </si>
  <si>
    <t>字數檢查區-最多字會變紅色(參考用)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</si>
</sst>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color theme="1"/>
      <name val="Arial Unicode MS"/>
      <family val="2"/>
      <charset val="136"/>
    </font>
    <font>
      <sz val="12"/>
      <color rgb="FF000000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4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7" xfId="0" applyFill="1" applyBorder="1">
      <alignment vertical="center"/>
    </xf>
    <xf numFmtId="0" fontId="3" fillId="3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8" xfId="0" applyFill="1" applyBorder="1">
      <alignment vertical="center"/>
    </xf>
    <xf numFmtId="0" fontId="4" fillId="0" borderId="8" xfId="0" applyFont="1" applyBorder="1">
      <alignment vertical="center"/>
    </xf>
    <xf numFmtId="0" fontId="0" fillId="0" borderId="8" xfId="0" applyFill="1" applyBorder="1">
      <alignment vertical="center"/>
    </xf>
    <xf numFmtId="0" fontId="4" fillId="0" borderId="8" xfId="0" applyFont="1" applyFill="1" applyBorder="1">
      <alignment vertical="center"/>
    </xf>
    <xf numFmtId="0" fontId="2" fillId="0" borderId="8" xfId="1" applyFill="1" applyBorder="1">
      <alignment vertical="center"/>
    </xf>
    <xf numFmtId="0" fontId="0" fillId="0" borderId="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12" xfId="1" applyFill="1" applyBorder="1">
      <alignment vertical="center"/>
    </xf>
    <xf numFmtId="0" fontId="0" fillId="2" borderId="13" xfId="0" applyFill="1" applyBorder="1">
      <alignment vertical="center"/>
    </xf>
    <xf numFmtId="0" fontId="8" fillId="0" borderId="0" xfId="0" applyFont="1">
      <alignment vertical="center"/>
    </xf>
  </cellXfs>
  <cellStyles count="2">
    <cellStyle name="一般" xfId="0" builtinId="0"/>
    <cellStyle name="超連結" xfId="1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G1" zoomScale="80" zoomScaleNormal="80" workbookViewId="0">
      <selection activeCell="G2" sqref="G2"/>
    </sheetView>
  </sheetViews>
  <sheetFormatPr defaultRowHeight="16.5"/>
  <cols>
    <col min="1" max="1" width="11.625" hidden="1" customWidth="1"/>
    <col min="2" max="2" width="52.5" hidden="1" customWidth="1"/>
    <col min="3" max="3" width="49.5" hidden="1" customWidth="1"/>
    <col min="4" max="4" width="7.5" hidden="1" customWidth="1"/>
    <col min="5" max="6" width="44.25" hidden="1" customWidth="1"/>
    <col min="7" max="8" width="9" customWidth="1"/>
    <col min="9" max="9" width="88" customWidth="1"/>
    <col min="10" max="10" width="13.125" customWidth="1"/>
    <col min="11" max="11" width="37.5" customWidth="1"/>
    <col min="12" max="12" width="29.25" customWidth="1"/>
    <col min="13" max="13" width="35.5" customWidth="1"/>
    <col min="14" max="14" width="42.25" customWidth="1"/>
  </cols>
  <sheetData>
    <row r="1" spans="1:15" ht="45" customHeight="1" thickBot="1">
      <c r="A1" t="s">
        <v>1</v>
      </c>
      <c r="E1" t="s">
        <v>1</v>
      </c>
      <c r="F1" t="s">
        <v>1</v>
      </c>
      <c r="G1" s="10" t="s">
        <v>62</v>
      </c>
      <c r="H1" s="10"/>
      <c r="I1" s="17" t="s">
        <v>11</v>
      </c>
      <c r="K1" s="29" t="s">
        <v>20</v>
      </c>
      <c r="L1" s="30" t="s">
        <v>46</v>
      </c>
      <c r="M1" s="31" t="s">
        <v>28</v>
      </c>
      <c r="N1" s="32" t="s">
        <v>39</v>
      </c>
      <c r="O1" s="3"/>
    </row>
    <row r="2" spans="1:15">
      <c r="A2" t="s">
        <v>0</v>
      </c>
      <c r="B2" t="str">
        <f>K2</f>
        <v>大紅庄甜品舖</v>
      </c>
      <c r="C2" t="str">
        <f>L2</f>
        <v>WING MAN</v>
      </c>
      <c r="D2" t="s">
        <v>6</v>
      </c>
      <c r="E2" s="2" t="str">
        <f t="shared" ref="E2:E11" si="0">$A2&amp;B2&amp;REPT(" ",G$12-G2)&amp;$D2</f>
        <v>_x001B_[m_x001B_[30;43m大紅庄甜品舖                      _x001B_[m</v>
      </c>
      <c r="F2" s="2" t="str">
        <f t="shared" ref="F2:F11" si="1">$A2&amp;C2&amp;REPT(" ",H$12-H2)&amp;$D2</f>
        <v>_x001B_[m_x001B_[30;43mWING MAN                              _x001B_[m</v>
      </c>
      <c r="G2" s="6">
        <f t="shared" ref="G2:G11" si="2">LENB(B2)</f>
        <v>12</v>
      </c>
      <c r="H2" s="12">
        <f t="shared" ref="H2:H11" si="3">LENB(C2)</f>
        <v>8</v>
      </c>
      <c r="I2" s="18" t="str">
        <f>E2&amp;"  "&amp;F2</f>
        <v>_x001B_[m_x001B_[30;43m大紅庄甜品舖                      _x001B_[m  _x001B_[m_x001B_[30;43mWING MAN                              _x001B_[m</v>
      </c>
      <c r="J2" s="9" t="s">
        <v>58</v>
      </c>
      <c r="K2" s="21" t="s">
        <v>13</v>
      </c>
      <c r="L2" s="21" t="s">
        <v>40</v>
      </c>
      <c r="M2" s="21" t="s">
        <v>21</v>
      </c>
      <c r="N2" s="21" t="s">
        <v>36</v>
      </c>
      <c r="O2" s="3"/>
    </row>
    <row r="3" spans="1:15">
      <c r="A3" t="s">
        <v>2</v>
      </c>
      <c r="B3" t="str">
        <f>K4&amp;" "&amp;K7</f>
        <v>夏季清涼甜品 4人份</v>
      </c>
      <c r="C3" t="str">
        <f>L4&amp;" "&amp;L7</f>
        <v>起司漢堡 + 雞翅雙人套餐 2人份</v>
      </c>
      <c r="D3" t="s">
        <v>6</v>
      </c>
      <c r="E3" s="2" t="str">
        <f t="shared" si="0"/>
        <v>_x001B_[m_x001B_[35;43m夏季清涼甜品 4人份                _x001B_[m</v>
      </c>
      <c r="F3" s="2" t="str">
        <f t="shared" si="1"/>
        <v>_x001B_[m_x001B_[35;43m起司漢堡 + 雞翅雙人套餐 2人份         _x001B_[m</v>
      </c>
      <c r="G3" s="7">
        <f t="shared" si="2"/>
        <v>18</v>
      </c>
      <c r="H3" s="13">
        <f t="shared" si="3"/>
        <v>29</v>
      </c>
      <c r="I3" s="18" t="str">
        <f t="shared" ref="I3:I11" si="4">E3&amp;"  "&amp;F3</f>
        <v>_x001B_[m_x001B_[35;43m夏季清涼甜品 4人份                _x001B_[m  _x001B_[m_x001B_[35;43m起司漢堡 + 雞翅雙人套餐 2人份         _x001B_[m</v>
      </c>
      <c r="J3" s="9"/>
      <c r="K3" s="22"/>
      <c r="L3" s="22"/>
      <c r="M3" s="22"/>
      <c r="N3" s="22"/>
      <c r="O3" s="3"/>
    </row>
    <row r="4" spans="1:15">
      <c r="A4" t="s">
        <v>3</v>
      </c>
      <c r="B4" t="str">
        <f>K6&amp;"-&gt;"&amp;LEFT(K11,FIND(":",K11))&amp;MID(K11,5,LENB(K11)-8)&amp;"元("&amp;K9&amp;")"</f>
        <v>原價:180 元-&gt;特價:90元(5.0折)</v>
      </c>
      <c r="C4" t="str">
        <f>L6&amp;"-&gt;"&amp;LEFT(L11,FIND(":",L11))&amp;MID(L11,5,LENB(L11)-8)&amp;"元("&amp;L9&amp;")"</f>
        <v>原價:430元-&gt;特價:215元(5折)</v>
      </c>
      <c r="D4" t="s">
        <v>6</v>
      </c>
      <c r="E4" s="2" t="str">
        <f t="shared" si="0"/>
        <v>_x001B_[m_x001B_[31;43m原價:180 元-&gt;特價:90元(5.0折)     _x001B_[m</v>
      </c>
      <c r="F4" s="2" t="str">
        <f t="shared" si="1"/>
        <v>_x001B_[m_x001B_[31;43m原價:430元-&gt;特價:215元(5折)           _x001B_[m</v>
      </c>
      <c r="G4" s="7">
        <f t="shared" si="2"/>
        <v>29</v>
      </c>
      <c r="H4" s="13">
        <f t="shared" si="3"/>
        <v>27</v>
      </c>
      <c r="I4" s="18" t="str">
        <f t="shared" si="4"/>
        <v>_x001B_[m_x001B_[31;43m原價:180 元-&gt;特價:90元(5.0折)     _x001B_[m  _x001B_[m_x001B_[31;43m原價:430元-&gt;特價:215元(5折)           _x001B_[m</v>
      </c>
      <c r="J4" s="9"/>
      <c r="K4" s="22" t="s">
        <v>14</v>
      </c>
      <c r="L4" s="22" t="s">
        <v>41</v>
      </c>
      <c r="M4" s="22" t="s">
        <v>22</v>
      </c>
      <c r="N4" s="22" t="s">
        <v>37</v>
      </c>
      <c r="O4" s="3"/>
    </row>
    <row r="5" spans="1:15">
      <c r="A5" t="s">
        <v>4</v>
      </c>
      <c r="B5" t="str">
        <f>IF(K15="","",K15)</f>
        <v>六選四：綜合水果杏仁酪、原味鮮奶酪</v>
      </c>
      <c r="C5" t="str">
        <f>IF(L15="","",L15)</f>
        <v>mini美味起司漢堡二入(附現炸薯條)</v>
      </c>
      <c r="D5" t="s">
        <v>6</v>
      </c>
      <c r="E5" s="2" t="str">
        <f t="shared" si="0"/>
        <v>_x001B_[m_x001B_[34;47m六選四：綜合水果杏仁酪、原味鮮奶酪_x001B_[m</v>
      </c>
      <c r="F5" s="2" t="str">
        <f t="shared" si="1"/>
        <v>_x001B_[m_x001B_[34;47mmini美味起司漢堡二入(附現炸薯條)      _x001B_[m</v>
      </c>
      <c r="G5" s="7">
        <f t="shared" si="2"/>
        <v>34</v>
      </c>
      <c r="H5" s="13">
        <f t="shared" si="3"/>
        <v>32</v>
      </c>
      <c r="I5" s="18" t="str">
        <f t="shared" si="4"/>
        <v>_x001B_[m_x001B_[34;47m六選四：綜合水果杏仁酪、原味鮮奶酪_x001B_[m  _x001B_[m_x001B_[34;47mmini美味起司漢堡二入(附現炸薯條)      _x001B_[m</v>
      </c>
      <c r="J5" s="9"/>
      <c r="K5" s="22"/>
      <c r="L5" s="22"/>
      <c r="M5" s="22"/>
      <c r="N5" s="22"/>
      <c r="O5" s="3"/>
    </row>
    <row r="6" spans="1:15">
      <c r="A6" t="s">
        <v>4</v>
      </c>
      <c r="B6" t="str">
        <f t="shared" ref="B6:B10" si="5">IF(K16="","",K16)</f>
        <v xml:space="preserve">        芒果鮮奶酪、芋頭鮮奶酪</v>
      </c>
      <c r="C6" t="str">
        <f t="shared" ref="C6:C10" si="6">IF(L16="","",L16)</f>
        <v>六選一：辣味雞翅、照燒味雞翅</v>
      </c>
      <c r="D6" t="s">
        <v>6</v>
      </c>
      <c r="E6" s="2" t="str">
        <f t="shared" si="0"/>
        <v>_x001B_[m_x001B_[34;47m        芒果鮮奶酪、芋頭鮮奶酪    _x001B_[m</v>
      </c>
      <c r="F6" s="2" t="str">
        <f t="shared" si="1"/>
        <v>_x001B_[m_x001B_[34;47m六選一：辣味雞翅、照燒味雞翅          _x001B_[m</v>
      </c>
      <c r="G6" s="7">
        <f t="shared" si="2"/>
        <v>30</v>
      </c>
      <c r="H6" s="13">
        <f t="shared" si="3"/>
        <v>28</v>
      </c>
      <c r="I6" s="18" t="str">
        <f t="shared" si="4"/>
        <v>_x001B_[m_x001B_[34;47m        芒果鮮奶酪、芋頭鮮奶酪    _x001B_[m  _x001B_[m_x001B_[34;47m六選一：辣味雞翅、照燒味雞翅          _x001B_[m</v>
      </c>
      <c r="J6" s="9"/>
      <c r="K6" s="22" t="s">
        <v>15</v>
      </c>
      <c r="L6" s="22" t="s">
        <v>42</v>
      </c>
      <c r="M6" s="22" t="s">
        <v>23</v>
      </c>
      <c r="N6" s="22" t="s">
        <v>29</v>
      </c>
      <c r="O6" s="3"/>
    </row>
    <row r="7" spans="1:15">
      <c r="A7" t="s">
        <v>4</v>
      </c>
      <c r="B7" t="str">
        <f t="shared" si="5"/>
        <v xml:space="preserve">        紅豆牛奶冰、綠豆牛奶冰</v>
      </c>
      <c r="C7" t="str">
        <f t="shared" si="6"/>
        <v xml:space="preserve">        檸檬黑胡椒雞翅、烤肉醬雞翅</v>
      </c>
      <c r="D7" t="s">
        <v>6</v>
      </c>
      <c r="E7" s="2" t="str">
        <f t="shared" si="0"/>
        <v>_x001B_[m_x001B_[34;47m        紅豆牛奶冰、綠豆牛奶冰    _x001B_[m</v>
      </c>
      <c r="F7" s="2" t="str">
        <f t="shared" si="1"/>
        <v>_x001B_[m_x001B_[34;47m        檸檬黑胡椒雞翅、烤肉醬雞翅    _x001B_[m</v>
      </c>
      <c r="G7" s="7">
        <f t="shared" si="2"/>
        <v>30</v>
      </c>
      <c r="H7" s="13">
        <f t="shared" si="3"/>
        <v>34</v>
      </c>
      <c r="I7" s="18" t="str">
        <f t="shared" si="4"/>
        <v>_x001B_[m_x001B_[34;47m        紅豆牛奶冰、綠豆牛奶冰    _x001B_[m  _x001B_[m_x001B_[34;47m        檸檬黑胡椒雞翅、烤肉醬雞翅    _x001B_[m</v>
      </c>
      <c r="J7" s="9"/>
      <c r="K7" s="22" t="s">
        <v>12</v>
      </c>
      <c r="L7" s="22" t="s">
        <v>8</v>
      </c>
      <c r="M7" s="22" t="s">
        <v>10</v>
      </c>
      <c r="N7" s="22" t="s">
        <v>30</v>
      </c>
      <c r="O7" s="3"/>
    </row>
    <row r="8" spans="1:15">
      <c r="A8" t="s">
        <v>4</v>
      </c>
      <c r="B8" t="str">
        <f t="shared" si="5"/>
        <v/>
      </c>
      <c r="C8" t="str">
        <f t="shared" si="6"/>
        <v xml:space="preserve">        大蒜起司雞翅、草他馬雞翅(六隻)</v>
      </c>
      <c r="D8" t="s">
        <v>6</v>
      </c>
      <c r="E8" s="2" t="str">
        <f t="shared" si="0"/>
        <v>_x001B_[m_x001B_[34;47m                                  _x001B_[m</v>
      </c>
      <c r="F8" s="2" t="str">
        <f t="shared" si="1"/>
        <v>_x001B_[m_x001B_[34;47m        大蒜起司雞翅、草他馬雞翅(六隻)_x001B_[m</v>
      </c>
      <c r="G8" s="7">
        <f t="shared" si="2"/>
        <v>0</v>
      </c>
      <c r="H8" s="13">
        <f t="shared" si="3"/>
        <v>38</v>
      </c>
      <c r="I8" s="18" t="str">
        <f>E8&amp;"  "&amp;F8</f>
        <v>_x001B_[m_x001B_[34;47m                                  _x001B_[m  _x001B_[m_x001B_[34;47m        大蒜起司雞翅、草他馬雞翅(六隻)_x001B_[m</v>
      </c>
      <c r="J8" s="9"/>
      <c r="K8" s="22"/>
      <c r="L8" s="22"/>
      <c r="M8" s="22"/>
      <c r="N8" s="22"/>
      <c r="O8" s="3"/>
    </row>
    <row r="9" spans="1:15">
      <c r="A9" t="s">
        <v>4</v>
      </c>
      <c r="B9" t="str">
        <f t="shared" si="5"/>
        <v>*純粹天然古早味</v>
      </c>
      <c r="C9" t="str">
        <f t="shared" si="6"/>
        <v>六選二：紅茶、可樂、雪碧</v>
      </c>
      <c r="D9" t="s">
        <v>6</v>
      </c>
      <c r="E9" s="2" t="str">
        <f t="shared" si="0"/>
        <v>_x001B_[m_x001B_[34;47m*純粹天然古早味                   _x001B_[m</v>
      </c>
      <c r="F9" s="2" t="str">
        <f t="shared" si="1"/>
        <v>_x001B_[m_x001B_[34;47m六選二：紅茶、可樂、雪碧              _x001B_[m</v>
      </c>
      <c r="G9" s="7">
        <f t="shared" si="2"/>
        <v>15</v>
      </c>
      <c r="H9" s="13">
        <f t="shared" si="3"/>
        <v>24</v>
      </c>
      <c r="I9" s="18" t="str">
        <f t="shared" si="4"/>
        <v>_x001B_[m_x001B_[34;47m*純粹天然古早味                   _x001B_[m  _x001B_[m_x001B_[34;47m六選二：紅茶、可樂、雪碧              _x001B_[m</v>
      </c>
      <c r="J9" s="9"/>
      <c r="K9" s="22" t="s">
        <v>16</v>
      </c>
      <c r="L9" s="22" t="s">
        <v>9</v>
      </c>
      <c r="M9" s="22" t="s">
        <v>9</v>
      </c>
      <c r="N9" s="22" t="s">
        <v>9</v>
      </c>
      <c r="O9" s="3"/>
    </row>
    <row r="10" spans="1:15">
      <c r="A10" t="s">
        <v>4</v>
      </c>
      <c r="B10" t="str">
        <f t="shared" si="5"/>
        <v/>
      </c>
      <c r="C10" t="str">
        <f t="shared" si="6"/>
        <v xml:space="preserve">        綠茶、芬達、檸檬紅茶</v>
      </c>
      <c r="D10" t="s">
        <v>6</v>
      </c>
      <c r="E10" s="2" t="str">
        <f t="shared" si="0"/>
        <v>_x001B_[m_x001B_[34;47m                                  _x001B_[m</v>
      </c>
      <c r="F10" s="2" t="str">
        <f t="shared" si="1"/>
        <v>_x001B_[m_x001B_[34;47m        綠茶、芬達、檸檬紅茶          _x001B_[m</v>
      </c>
      <c r="G10" s="7">
        <f t="shared" si="2"/>
        <v>0</v>
      </c>
      <c r="H10" s="13">
        <f t="shared" si="3"/>
        <v>28</v>
      </c>
      <c r="I10" s="18" t="str">
        <f t="shared" si="4"/>
        <v>_x001B_[m_x001B_[34;47m                                  _x001B_[m  _x001B_[m_x001B_[34;47m        綠茶、芬達、檸檬紅茶          _x001B_[m</v>
      </c>
      <c r="J10" s="9"/>
      <c r="K10" s="22"/>
      <c r="L10" s="22"/>
      <c r="M10" s="22"/>
      <c r="N10" s="22"/>
      <c r="O10" s="3"/>
    </row>
    <row r="11" spans="1:15">
      <c r="A11" t="s">
        <v>5</v>
      </c>
      <c r="B11" t="str">
        <f>K1</f>
        <v>http://bit.ly/pLCnre</v>
      </c>
      <c r="C11" t="str">
        <f>L1</f>
        <v>http://bit.ly/r7NBdO</v>
      </c>
      <c r="D11" t="s">
        <v>6</v>
      </c>
      <c r="E11" s="2" t="str">
        <f t="shared" si="0"/>
        <v>_x001B_[m_x001B_[1;35mhttp://bit.ly/pLCnre              _x001B_[m</v>
      </c>
      <c r="F11" s="2" t="str">
        <f t="shared" si="1"/>
        <v>_x001B_[m_x001B_[1;35mhttp://bit.ly/r7NBdO                  _x001B_[m</v>
      </c>
      <c r="G11" s="7">
        <f t="shared" si="2"/>
        <v>20</v>
      </c>
      <c r="H11" s="13">
        <f t="shared" si="3"/>
        <v>20</v>
      </c>
      <c r="I11" s="18" t="str">
        <f t="shared" si="4"/>
        <v>_x001B_[m_x001B_[1;35mhttp://bit.ly/pLCnre              _x001B_[m  _x001B_[m_x001B_[1;35mhttp://bit.ly/r7NBdO                  _x001B_[m</v>
      </c>
      <c r="J11" s="9"/>
      <c r="K11" s="22" t="s">
        <v>17</v>
      </c>
      <c r="L11" s="22" t="s">
        <v>43</v>
      </c>
      <c r="M11" s="22" t="s">
        <v>24</v>
      </c>
      <c r="N11" s="23" t="s">
        <v>31</v>
      </c>
      <c r="O11" s="3"/>
    </row>
    <row r="12" spans="1:15">
      <c r="A12" t="s">
        <v>1</v>
      </c>
      <c r="E12" t="s">
        <v>1</v>
      </c>
      <c r="F12" t="s">
        <v>1</v>
      </c>
      <c r="G12" s="7">
        <f>MAX(G2:G11,G13:G22)</f>
        <v>34</v>
      </c>
      <c r="H12" s="13">
        <f>MAX(H2:H11,H13:H22)</f>
        <v>38</v>
      </c>
      <c r="I12" s="19" t="s">
        <v>1</v>
      </c>
      <c r="J12" s="9"/>
      <c r="K12" s="22"/>
      <c r="L12" s="22"/>
      <c r="M12" s="22"/>
      <c r="N12" s="22"/>
      <c r="O12" s="3"/>
    </row>
    <row r="13" spans="1:15">
      <c r="A13" t="s">
        <v>0</v>
      </c>
      <c r="B13" t="str">
        <f>M2</f>
        <v>巧造燒肉居酒屋</v>
      </c>
      <c r="C13" t="str">
        <f>N2</f>
        <v>鼎軒蛋糕</v>
      </c>
      <c r="D13" t="s">
        <v>6</v>
      </c>
      <c r="E13" s="2" t="str">
        <f t="shared" ref="E13:E22" si="7">$A13&amp;B13&amp;REPT(" ",G$12-G13)&amp;$D13</f>
        <v>_x001B_[m_x001B_[30;43m巧造燒肉居酒屋                    _x001B_[m</v>
      </c>
      <c r="F13" s="2" t="str">
        <f t="shared" ref="F13:F22" si="8">$A13&amp;C13&amp;REPT(" ",H$12-H13)&amp;$D13</f>
        <v>_x001B_[m_x001B_[30;43m鼎軒蛋糕                              _x001B_[m</v>
      </c>
      <c r="G13" s="7">
        <f t="shared" ref="G13:G22" si="9">LENB(B13)</f>
        <v>14</v>
      </c>
      <c r="H13" s="13">
        <f t="shared" ref="H13:H22" si="10">LENB(C13)</f>
        <v>8</v>
      </c>
      <c r="I13" s="18" t="str">
        <f>E13&amp;"  "&amp;F13</f>
        <v>_x001B_[m_x001B_[30;43m巧造燒肉居酒屋                    _x001B_[m  _x001B_[m_x001B_[30;43m鼎軒蛋糕                              _x001B_[m</v>
      </c>
      <c r="J13" s="9"/>
      <c r="K13" s="22" t="s">
        <v>18</v>
      </c>
      <c r="L13" s="22" t="s">
        <v>44</v>
      </c>
      <c r="M13" s="22" t="s">
        <v>25</v>
      </c>
      <c r="N13" s="22" t="s">
        <v>38</v>
      </c>
      <c r="O13" s="3"/>
    </row>
    <row r="14" spans="1:15">
      <c r="A14" t="s">
        <v>2</v>
      </c>
      <c r="B14" t="str">
        <f>M4&amp;" "&amp;M7</f>
        <v>400元 抵用券 1~2人份</v>
      </c>
      <c r="C14" t="str">
        <f>N4&amp;" "&amp;N7</f>
        <v>中秋雪餅禮盒 9人份</v>
      </c>
      <c r="D14" t="s">
        <v>6</v>
      </c>
      <c r="E14" s="2" t="str">
        <f t="shared" si="7"/>
        <v>_x001B_[m_x001B_[35;43m400元 抵用券 1~2人份              _x001B_[m</v>
      </c>
      <c r="F14" s="2" t="str">
        <f t="shared" si="8"/>
        <v>_x001B_[m_x001B_[35;43m中秋雪餅禮盒 9人份                    _x001B_[m</v>
      </c>
      <c r="G14" s="7">
        <f t="shared" si="9"/>
        <v>20</v>
      </c>
      <c r="H14" s="13">
        <f t="shared" si="10"/>
        <v>18</v>
      </c>
      <c r="I14" s="18" t="str">
        <f t="shared" ref="I14:I22" si="11">E14&amp;"  "&amp;F14</f>
        <v>_x001B_[m_x001B_[35;43m400元 抵用券 1~2人份              _x001B_[m  _x001B_[m_x001B_[35;43m中秋雪餅禮盒 9人份                    _x001B_[m</v>
      </c>
      <c r="J14" s="9"/>
      <c r="K14" s="22"/>
      <c r="L14" s="24"/>
      <c r="M14" s="22"/>
      <c r="N14" s="22"/>
      <c r="O14" s="3"/>
    </row>
    <row r="15" spans="1:15">
      <c r="A15" t="s">
        <v>3</v>
      </c>
      <c r="B15" t="str">
        <f>M6&amp;"-&gt;"&amp;LEFT(M11,FIND(":",M11))&amp;MID(M11,5,LENB(M11)-8)&amp;"元("&amp;M9&amp;")"</f>
        <v>原價:400元-&gt;特價:199元(5折)</v>
      </c>
      <c r="C15" t="str">
        <f>N6&amp;"-&gt;"&amp;LEFT(N11,FIND(":",N11))&amp;MID(N11,5,LENB(N11)-8)&amp;"元("&amp;N9&amp;")"</f>
        <v>原價:540元-&gt;特價:270元(5折)</v>
      </c>
      <c r="D15" t="s">
        <v>6</v>
      </c>
      <c r="E15" s="2" t="str">
        <f t="shared" si="7"/>
        <v>_x001B_[m_x001B_[31;43m原價:400元-&gt;特價:199元(5折)       _x001B_[m</v>
      </c>
      <c r="F15" s="2" t="str">
        <f t="shared" si="8"/>
        <v>_x001B_[m_x001B_[31;43m原價:540元-&gt;特價:270元(5折)           _x001B_[m</v>
      </c>
      <c r="G15" s="7">
        <f t="shared" si="9"/>
        <v>27</v>
      </c>
      <c r="H15" s="13">
        <f t="shared" si="10"/>
        <v>27</v>
      </c>
      <c r="I15" s="18" t="str">
        <f t="shared" si="11"/>
        <v>_x001B_[m_x001B_[31;43m原價:400元-&gt;特價:199元(5折)       _x001B_[m  _x001B_[m_x001B_[31;43m原價:540元-&gt;特價:270元(5折)           _x001B_[m</v>
      </c>
      <c r="J15" s="9"/>
      <c r="K15" s="25" t="s">
        <v>19</v>
      </c>
      <c r="L15" s="26" t="s">
        <v>45</v>
      </c>
      <c r="M15" s="25" t="s">
        <v>26</v>
      </c>
      <c r="N15" s="23" t="s">
        <v>32</v>
      </c>
      <c r="O15" s="3"/>
    </row>
    <row r="16" spans="1:15">
      <c r="A16" t="s">
        <v>4</v>
      </c>
      <c r="B16" t="str">
        <f>IF(M15="","",M15)</f>
        <v>199元享用原價400元的金額</v>
      </c>
      <c r="C16" t="str">
        <f>IF(N15="","",N15)</f>
        <v>中秋雪餅禮盒一盒</v>
      </c>
      <c r="D16" t="s">
        <v>6</v>
      </c>
      <c r="E16" s="2" t="str">
        <f t="shared" si="7"/>
        <v>_x001B_[m_x001B_[34;47m199元享用原價400元的金額          _x001B_[m</v>
      </c>
      <c r="F16" s="2" t="str">
        <f t="shared" si="8"/>
        <v>_x001B_[m_x001B_[34;47m中秋雪餅禮盒一盒                      _x001B_[m</v>
      </c>
      <c r="G16" s="7">
        <f t="shared" si="9"/>
        <v>24</v>
      </c>
      <c r="H16" s="13">
        <f t="shared" si="10"/>
        <v>16</v>
      </c>
      <c r="I16" s="18" t="str">
        <f>E16&amp;"  "&amp;F16</f>
        <v>_x001B_[m_x001B_[34;47m199元享用原價400元的金額          _x001B_[m  _x001B_[m_x001B_[34;47m中秋雪餅禮盒一盒                      _x001B_[m</v>
      </c>
      <c r="J16" s="9"/>
      <c r="K16" s="25" t="s">
        <v>53</v>
      </c>
      <c r="L16" s="27" t="s">
        <v>48</v>
      </c>
      <c r="M16" s="25" t="s">
        <v>27</v>
      </c>
      <c r="N16" s="22" t="s">
        <v>33</v>
      </c>
      <c r="O16" s="3"/>
    </row>
    <row r="17" spans="1:15">
      <c r="A17" t="s">
        <v>4</v>
      </c>
      <c r="B17" t="str">
        <f t="shared" ref="B17:B21" si="12">IF(M16="","",M16)</f>
        <v>推薦：牛五花、松板豬、翼板肩胛肉</v>
      </c>
      <c r="C17" t="str">
        <f t="shared" ref="C17:C21" si="13">IF(N16="","",N16)</f>
        <v>二選一：乳酪、芋頭</v>
      </c>
      <c r="D17" t="s">
        <v>6</v>
      </c>
      <c r="E17" s="2" t="str">
        <f t="shared" si="7"/>
        <v>_x001B_[m_x001B_[34;47m推薦：牛五花、松板豬、翼板肩胛肉  _x001B_[m</v>
      </c>
      <c r="F17" s="2" t="str">
        <f t="shared" si="8"/>
        <v>_x001B_[m_x001B_[34;47m二選一：乳酪、芋頭                    _x001B_[m</v>
      </c>
      <c r="G17" s="7">
        <f t="shared" si="9"/>
        <v>32</v>
      </c>
      <c r="H17" s="13">
        <f t="shared" si="10"/>
        <v>18</v>
      </c>
      <c r="I17" s="18" t="str">
        <f t="shared" si="11"/>
        <v>_x001B_[m_x001B_[34;47m推薦：牛五花、松板豬、翼板肩胛肉  _x001B_[m  _x001B_[m_x001B_[34;47m二選一：乳酪、芋頭                    _x001B_[m</v>
      </c>
      <c r="J17" s="9"/>
      <c r="K17" s="25" t="s">
        <v>54</v>
      </c>
      <c r="L17" s="27" t="s">
        <v>49</v>
      </c>
      <c r="M17" s="25" t="s">
        <v>55</v>
      </c>
      <c r="N17" s="22"/>
      <c r="O17" s="3"/>
    </row>
    <row r="18" spans="1:15">
      <c r="A18" t="s">
        <v>4</v>
      </c>
      <c r="B18" t="str">
        <f t="shared" si="12"/>
        <v xml:space="preserve">      骰子牛肉、四式串燒盛合</v>
      </c>
      <c r="C18" t="str">
        <f t="shared" si="13"/>
        <v/>
      </c>
      <c r="D18" t="s">
        <v>6</v>
      </c>
      <c r="E18" s="2" t="str">
        <f t="shared" si="7"/>
        <v>_x001B_[m_x001B_[34;47m      骰子牛肉、四式串燒盛合      _x001B_[m</v>
      </c>
      <c r="F18" s="2" t="str">
        <f t="shared" si="8"/>
        <v>_x001B_[m_x001B_[34;47m                                      _x001B_[m</v>
      </c>
      <c r="G18" s="7">
        <f t="shared" si="9"/>
        <v>28</v>
      </c>
      <c r="H18" s="13">
        <f t="shared" si="10"/>
        <v>0</v>
      </c>
      <c r="I18" s="18" t="str">
        <f>E18&amp;"  "&amp;F18</f>
        <v>_x001B_[m_x001B_[34;47m      骰子牛肉、四式串燒盛合      _x001B_[m  _x001B_[m_x001B_[34;47m                                      _x001B_[m</v>
      </c>
      <c r="J18" s="9"/>
      <c r="K18" s="25"/>
      <c r="L18" s="25" t="s">
        <v>50</v>
      </c>
      <c r="M18" s="25" t="s">
        <v>56</v>
      </c>
      <c r="N18" s="22" t="s">
        <v>34</v>
      </c>
      <c r="O18" s="3"/>
    </row>
    <row r="19" spans="1:15">
      <c r="A19" t="s">
        <v>4</v>
      </c>
      <c r="B19" t="str">
        <f t="shared" si="12"/>
        <v xml:space="preserve">      牛肉盛合、豬肉盛合、烤飯團</v>
      </c>
      <c r="C19" t="str">
        <f t="shared" si="13"/>
        <v>* 一盒九入</v>
      </c>
      <c r="D19" t="s">
        <v>6</v>
      </c>
      <c r="E19" s="2" t="str">
        <f t="shared" si="7"/>
        <v>_x001B_[m_x001B_[34;47m      牛肉盛合、豬肉盛合、烤飯團  _x001B_[m</v>
      </c>
      <c r="F19" s="2" t="str">
        <f t="shared" si="8"/>
        <v>_x001B_[m_x001B_[34;47m* 一盒九入                            _x001B_[m</v>
      </c>
      <c r="G19" s="7">
        <f t="shared" si="9"/>
        <v>32</v>
      </c>
      <c r="H19" s="13">
        <f t="shared" si="10"/>
        <v>10</v>
      </c>
      <c r="I19" s="18" t="str">
        <f t="shared" si="11"/>
        <v>_x001B_[m_x001B_[34;47m      牛肉盛合、豬肉盛合、烤飯團  _x001B_[m  _x001B_[m_x001B_[34;47m* 一盒九入                            _x001B_[m</v>
      </c>
      <c r="J19" s="9"/>
      <c r="K19" s="25" t="s">
        <v>47</v>
      </c>
      <c r="L19" s="25" t="s">
        <v>51</v>
      </c>
      <c r="M19" s="25"/>
      <c r="N19" s="25" t="s">
        <v>35</v>
      </c>
      <c r="O19" s="3"/>
    </row>
    <row r="20" spans="1:15" ht="17.25" thickBot="1">
      <c r="A20" t="s">
        <v>4</v>
      </c>
      <c r="B20" t="str">
        <f t="shared" si="12"/>
        <v/>
      </c>
      <c r="C20" t="str">
        <f t="shared" si="13"/>
        <v>* 純手工古早味，不添加任何色素與防腐劑</v>
      </c>
      <c r="D20" t="s">
        <v>6</v>
      </c>
      <c r="E20" s="2" t="str">
        <f t="shared" si="7"/>
        <v>_x001B_[m_x001B_[34;47m                                  _x001B_[m</v>
      </c>
      <c r="F20" s="2" t="str">
        <f t="shared" si="8"/>
        <v>_x001B_[m_x001B_[34;47m* 純手工古早味，不添加任何色素與防腐劑_x001B_[m</v>
      </c>
      <c r="G20" s="7">
        <f t="shared" si="9"/>
        <v>0</v>
      </c>
      <c r="H20" s="13">
        <f t="shared" si="10"/>
        <v>38</v>
      </c>
      <c r="I20" s="18" t="str">
        <f>E20&amp;"  "&amp;F20</f>
        <v>_x001B_[m_x001B_[34;47m                                  _x001B_[m  _x001B_[m_x001B_[34;47m* 純手工古早味，不添加任何色素與防腐劑_x001B_[m</v>
      </c>
      <c r="J20" s="9"/>
      <c r="K20" s="28"/>
      <c r="L20" s="28" t="s">
        <v>52</v>
      </c>
      <c r="M20" s="28"/>
      <c r="N20" s="28"/>
      <c r="O20" s="3"/>
    </row>
    <row r="21" spans="1:15">
      <c r="A21" t="s">
        <v>4</v>
      </c>
      <c r="B21" t="str">
        <f t="shared" si="12"/>
        <v/>
      </c>
      <c r="C21" t="str">
        <f t="shared" si="13"/>
        <v/>
      </c>
      <c r="D21" t="s">
        <v>6</v>
      </c>
      <c r="E21" s="2" t="str">
        <f t="shared" si="7"/>
        <v>_x001B_[m_x001B_[34;47m                                  _x001B_[m</v>
      </c>
      <c r="F21" s="2" t="str">
        <f t="shared" si="8"/>
        <v>_x001B_[m_x001B_[34;47m                                      _x001B_[m</v>
      </c>
      <c r="G21" s="7">
        <f t="shared" si="9"/>
        <v>0</v>
      </c>
      <c r="H21" s="13">
        <f t="shared" si="10"/>
        <v>0</v>
      </c>
      <c r="I21" s="18" t="str">
        <f>E21&amp;"  "&amp;F21</f>
        <v>_x001B_[m_x001B_[34;47m                                  _x001B_[m  _x001B_[m_x001B_[34;47m                                      _x001B_[m</v>
      </c>
      <c r="J21" s="15" t="s">
        <v>59</v>
      </c>
      <c r="K21" s="4"/>
      <c r="L21" s="4"/>
      <c r="M21" s="4"/>
      <c r="N21" s="4"/>
      <c r="O21" s="3"/>
    </row>
    <row r="22" spans="1:15">
      <c r="A22" t="s">
        <v>5</v>
      </c>
      <c r="B22" t="str">
        <f>M1</f>
        <v>http://bit.ly/nZlVSJ</v>
      </c>
      <c r="C22" t="str">
        <f>N1</f>
        <v>http://bit.ly/nikeaX</v>
      </c>
      <c r="D22" t="s">
        <v>6</v>
      </c>
      <c r="E22" s="2" t="str">
        <f t="shared" si="7"/>
        <v>_x001B_[m_x001B_[1;35mhttp://bit.ly/nZlVSJ              _x001B_[m</v>
      </c>
      <c r="F22" s="2" t="str">
        <f t="shared" si="8"/>
        <v>_x001B_[m_x001B_[1;35mhttp://bit.ly/nikeaX                  _x001B_[m</v>
      </c>
      <c r="G22" s="7">
        <f t="shared" si="9"/>
        <v>20</v>
      </c>
      <c r="H22" s="13">
        <f t="shared" si="10"/>
        <v>20</v>
      </c>
      <c r="I22" s="18" t="str">
        <f t="shared" si="11"/>
        <v>_x001B_[m_x001B_[1;35mhttp://bit.ly/nZlVSJ              _x001B_[m  _x001B_[m_x001B_[1;35mhttp://bit.ly/nikeaX                  _x001B_[m</v>
      </c>
      <c r="J22" s="16"/>
      <c r="L22" s="3"/>
      <c r="O22" s="3"/>
    </row>
    <row r="23" spans="1:15" ht="17.25" thickBot="1">
      <c r="A23" t="s">
        <v>1</v>
      </c>
      <c r="G23" s="8">
        <f>MAX(G2:G11,G13:G22)</f>
        <v>34</v>
      </c>
      <c r="H23" s="14">
        <f>MAX(H2:H11,H13:H22)</f>
        <v>38</v>
      </c>
      <c r="I23" s="20" t="s">
        <v>1</v>
      </c>
      <c r="J23" s="16"/>
    </row>
    <row r="24" spans="1:15" ht="20.25" thickBot="1">
      <c r="I24" s="3" t="s">
        <v>61</v>
      </c>
      <c r="J24" s="11"/>
      <c r="K24" s="33" t="s">
        <v>60</v>
      </c>
    </row>
    <row r="25" spans="1:15">
      <c r="I25" s="3" t="s">
        <v>57</v>
      </c>
      <c r="K25" s="5" t="s">
        <v>7</v>
      </c>
    </row>
    <row r="26" spans="1:15">
      <c r="I26" s="3"/>
      <c r="K26" s="5">
        <f>79-G$23-H$23</f>
        <v>7</v>
      </c>
    </row>
    <row r="27" spans="1:15">
      <c r="B27" t="str">
        <f>IF(K15="","",K15)</f>
        <v>六選四：綜合水果杏仁酪、原味鮮奶酪</v>
      </c>
      <c r="I27" s="3"/>
    </row>
    <row r="28" spans="1:15">
      <c r="B28" t="str">
        <f t="shared" ref="B28:B32" si="14">IF(K16="","",K16)</f>
        <v xml:space="preserve">        芒果鮮奶酪、芋頭鮮奶酪</v>
      </c>
      <c r="I28" s="3"/>
    </row>
    <row r="29" spans="1:15">
      <c r="B29" t="str">
        <f t="shared" si="14"/>
        <v xml:space="preserve">        紅豆牛奶冰、綠豆牛奶冰</v>
      </c>
      <c r="I29" s="3"/>
    </row>
    <row r="30" spans="1:15">
      <c r="B30" t="str">
        <f t="shared" si="14"/>
        <v/>
      </c>
    </row>
    <row r="31" spans="1:15">
      <c r="B31" t="str">
        <f t="shared" si="14"/>
        <v>*純粹天然古早味</v>
      </c>
    </row>
    <row r="32" spans="1:15">
      <c r="B32" t="str">
        <f t="shared" si="14"/>
        <v/>
      </c>
    </row>
    <row r="36" spans="2:12">
      <c r="L36" s="3"/>
    </row>
    <row r="37" spans="2:12">
      <c r="L37" s="3"/>
    </row>
    <row r="38" spans="2:12">
      <c r="L38" s="3"/>
    </row>
    <row r="39" spans="2:12">
      <c r="L39" s="3"/>
    </row>
    <row r="40" spans="2:12">
      <c r="L40" s="3"/>
    </row>
    <row r="41" spans="2:12">
      <c r="L41" s="3"/>
    </row>
    <row r="45" spans="2:12">
      <c r="B45" s="1"/>
    </row>
    <row r="47" spans="2:12">
      <c r="B47" s="1"/>
    </row>
    <row r="48" spans="2:12">
      <c r="B48" s="1"/>
    </row>
    <row r="49" spans="2:2">
      <c r="B49" s="1"/>
    </row>
    <row r="50" spans="2:2">
      <c r="B50" s="1"/>
    </row>
  </sheetData>
  <mergeCells count="3">
    <mergeCell ref="G1:H1"/>
    <mergeCell ref="J2:J20"/>
    <mergeCell ref="J21:J24"/>
  </mergeCells>
  <phoneticPr fontId="1" type="noConversion"/>
  <conditionalFormatting sqref="K26">
    <cfRule type="expression" dxfId="1" priority="2">
      <formula>$K$26&lt;0</formula>
    </cfRule>
  </conditionalFormatting>
  <conditionalFormatting sqref="G2:H23">
    <cfRule type="top10" dxfId="0" priority="1" rank="4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jaa38971</dc:creator>
  <cp:lastModifiedBy>Robin Chang</cp:lastModifiedBy>
  <dcterms:created xsi:type="dcterms:W3CDTF">2011-04-05T19:04:57Z</dcterms:created>
  <dcterms:modified xsi:type="dcterms:W3CDTF">2011-07-15T17:07:51Z</dcterms:modified>
</cp:coreProperties>
</file>